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DEFINITIVA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3" l="1"/>
  <c r="C36" i="3"/>
  <c r="C34" i="3"/>
  <c r="C33" i="3"/>
  <c r="C26" i="3"/>
  <c r="C25" i="3"/>
  <c r="C24" i="3"/>
  <c r="C23" i="3"/>
  <c r="C22" i="3"/>
  <c r="C20" i="3"/>
  <c r="C17" i="3"/>
  <c r="C16" i="3"/>
  <c r="C15" i="3"/>
  <c r="C14" i="3"/>
  <c r="C13" i="3"/>
  <c r="C12" i="3"/>
  <c r="C9" i="3"/>
  <c r="C7" i="3"/>
  <c r="C6" i="3"/>
  <c r="C3" i="3"/>
  <c r="C37" i="3" l="1"/>
  <c r="C44" i="3" s="1"/>
</calcChain>
</file>

<file path=xl/sharedStrings.xml><?xml version="1.0" encoding="utf-8"?>
<sst xmlns="http://schemas.openxmlformats.org/spreadsheetml/2006/main" count="79" uniqueCount="76">
  <si>
    <t>PROVEEDOR</t>
  </si>
  <si>
    <t>AGRONEWS CASTILLA Y LEÓN, S.L.</t>
  </si>
  <si>
    <t>ALNUAR 2.000, S.L.</t>
  </si>
  <si>
    <t>AUDIOVISUAL ESPAÑOLA 2000, S.A.</t>
  </si>
  <si>
    <t>CASTILLA Y LEON RADIO S.A.</t>
  </si>
  <si>
    <t>CEIZAMORA69 S.L.</t>
  </si>
  <si>
    <t>COMERCIALIZACIÓN DE MEDIOS DE CASTILLA Y LEÓN</t>
  </si>
  <si>
    <t>DIARIO ABC S.L.</t>
  </si>
  <si>
    <t>DIARIO DE LEÓN</t>
  </si>
  <si>
    <t>DIARIO DE SALAMANCA SL</t>
  </si>
  <si>
    <t>DIGITAL ZAMORA 24 HORAS S.L.</t>
  </si>
  <si>
    <t>EDICIONES DESDESORIA S.C.</t>
  </si>
  <si>
    <t>EL DÍA DE CASTILLA Y LEÓN, S.L.</t>
  </si>
  <si>
    <t>EL NORTE DE CASTILLA S.A.</t>
  </si>
  <si>
    <t>FERNÁNDEZ LÓPEZ, DIEGO</t>
  </si>
  <si>
    <t>GRUPO NOROESTE EN RED</t>
  </si>
  <si>
    <t>HECHO NOTICIABLE</t>
  </si>
  <si>
    <t>HERVÁS HERNÁNDEZ, JUAN CARLOS</t>
  </si>
  <si>
    <t>LA OPINIÓN DE ZAMORA S.A.U.</t>
  </si>
  <si>
    <t>LEADER MEDIA S.L.</t>
  </si>
  <si>
    <t>MIGUEL PINTO, CARLOS DE</t>
  </si>
  <si>
    <t>NUVCOP AUDIOVISUAL ADVERTISING MARKETING, S.L.</t>
  </si>
  <si>
    <t>ON MEDIA NEWS, S.L.</t>
  </si>
  <si>
    <t>PUBLIALBOR S.L.</t>
  </si>
  <si>
    <t>RADIO ARLANZÓN</t>
  </si>
  <si>
    <t>RADIO POPULAR SA COPE</t>
  </si>
  <si>
    <t>RADIO TELEVISION CASTILLA Y LEON S.A.</t>
  </si>
  <si>
    <t>SERVICIOS GENERALES DE COMUNICACIÓN Y GESTIÓN, S.L.</t>
  </si>
  <si>
    <t>SOCIEDAD ESPAÑOLA DE RADIODIFUSION S.L.</t>
  </si>
  <si>
    <t>SORIA NOTICIAS S.L.</t>
  </si>
  <si>
    <t>TRIBUNA CONTENIDOS DIGITALES S.L.</t>
  </si>
  <si>
    <t>UNIPREX S.A.U.</t>
  </si>
  <si>
    <t>SERVICIO DE AGENCIAS</t>
  </si>
  <si>
    <t>AGENCIA EFE</t>
  </si>
  <si>
    <t>AGENCIA ICAL</t>
  </si>
  <si>
    <t>AGENCIA EUROPA PRESS</t>
  </si>
  <si>
    <t>TOTAL AGENCIAS</t>
  </si>
  <si>
    <t xml:space="preserve">GRUPO PROMOTOR SALMANTINO, S.A.    </t>
  </si>
  <si>
    <t>NOMBRE COMERCIAL</t>
  </si>
  <si>
    <t>AGRONEWS CASTILLA Y LEÓN</t>
  </si>
  <si>
    <t>LA NUEVA CRÓNICA</t>
  </si>
  <si>
    <t>LA RAZÓN</t>
  </si>
  <si>
    <t>BURGOSCONECTA.ES</t>
  </si>
  <si>
    <t>ZAMORA 24 HORAS</t>
  </si>
  <si>
    <t>DESDESORIA</t>
  </si>
  <si>
    <t>EL ADELANTADO DE SEGOVIA</t>
  </si>
  <si>
    <t>EL NORTE DE CASTILLA</t>
  </si>
  <si>
    <t>INFOBIERZO</t>
  </si>
  <si>
    <t>EL BIERZO DIGITAL</t>
  </si>
  <si>
    <t>LA GACETA DE SALAMANCA</t>
  </si>
  <si>
    <t>EL MIRÓN DE SORIA</t>
  </si>
  <si>
    <t>LA OPINIÓN DE ZAMORA</t>
  </si>
  <si>
    <t>AVILARED.COM</t>
  </si>
  <si>
    <t>GRUPO INTERECONOMÍA</t>
  </si>
  <si>
    <t>GENTE</t>
  </si>
  <si>
    <t>SALAMANCA 24 HORAS</t>
  </si>
  <si>
    <t>COPE</t>
  </si>
  <si>
    <t>ILEON</t>
  </si>
  <si>
    <t>CADENA SER</t>
  </si>
  <si>
    <t>TRIBUNA DE SALAMANCA</t>
  </si>
  <si>
    <t>ONDACERO</t>
  </si>
  <si>
    <t>ZAMORA NEWS</t>
  </si>
  <si>
    <t>DIARIO ABC</t>
  </si>
  <si>
    <t>SORIA NOTICIAS</t>
  </si>
  <si>
    <t>EL MUNDO DIARIO DE CYL</t>
  </si>
  <si>
    <t>EL DIA DE CASTILLA Y LEÓN</t>
  </si>
  <si>
    <t>NOTICIAS CYL</t>
  </si>
  <si>
    <t>RTVCYL</t>
  </si>
  <si>
    <t>PROMECAL</t>
  </si>
  <si>
    <t xml:space="preserve">DIARIO DE SALAMANCA </t>
  </si>
  <si>
    <t>SERVICIOS DE PRENSA COMUNES, S.L.U. (PROMECAL)</t>
  </si>
  <si>
    <t xml:space="preserve">esRADIO CASTILLA Y LEÓN </t>
  </si>
  <si>
    <t>EDITORIAL CASTELLA DE IMPRESIONES y MULTIPRENSA CASTILLA Y LEÓN S.L.</t>
  </si>
  <si>
    <t>EL ADELANTADO DE SEGOVIA S.L. y AGENCIA DE NOTICIAS CLAMORES S.L.</t>
  </si>
  <si>
    <t>TOTAL MEDIOS</t>
  </si>
  <si>
    <t>TOTAL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</si>
</sst>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2" xfId="0" applyNumberFormat="1" applyFont="1" applyBorder="1"/>
    <xf numFmtId="4" fontId="1" fillId="0" borderId="2" xfId="0" applyNumberFormat="1" applyFont="1" applyBorder="1"/>
    <xf numFmtId="49" fontId="0" fillId="0" borderId="3" xfId="0" applyNumberFormat="1" applyBorder="1"/>
    <xf numFmtId="49" fontId="0" fillId="0" borderId="2" xfId="0" applyNumberFormat="1" applyBorder="1"/>
    <xf numFmtId="164" fontId="0" fillId="0" borderId="2" xfId="0" applyNumberFormat="1" applyBorder="1" applyAlignment="1">
      <alignment horizontal="right"/>
    </xf>
    <xf numFmtId="164" fontId="0" fillId="0" borderId="2" xfId="0" applyNumberFormat="1" applyBorder="1"/>
    <xf numFmtId="49" fontId="0" fillId="0" borderId="1" xfId="0" applyNumberFormat="1" applyBorder="1"/>
    <xf numFmtId="164" fontId="0" fillId="0" borderId="1" xfId="0" applyNumberFormat="1" applyBorder="1" applyAlignment="1">
      <alignment horizontal="right"/>
    </xf>
    <xf numFmtId="49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64" fontId="2" fillId="0" borderId="3" xfId="0" applyNumberFormat="1" applyFont="1" applyBorder="1"/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164" fontId="1" fillId="0" borderId="1" xfId="0" applyNumberFormat="1" applyFont="1" applyBorder="1"/>
    <xf numFmtId="0" fontId="0" fillId="0" borderId="6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4" xfId="0" applyNumberFormat="1" applyFont="1" applyBorder="1"/>
    <xf numFmtId="49" fontId="1" fillId="0" borderId="5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workbookViewId="0"/>
  </sheetViews>
  <sheetFormatPr baseColWidth="10" defaultRowHeight="15" x14ac:dyDescent="0.25"/>
  <cols>
    <col min="1" max="1" width="68.42578125" bestFit="1" customWidth="1"/>
    <col min="2" max="2" width="31.140625" bestFit="1" customWidth="1"/>
  </cols>
  <sheetData>
    <row r="1" spans="1:3" x14ac:dyDescent="0.25">
      <c r="A1" s="18" t="s">
        <v>0</v>
      </c>
      <c r="B1" s="19" t="s">
        <v>38</v>
      </c>
      <c r="C1" s="19">
        <v>2018</v>
      </c>
    </row>
    <row r="2" spans="1:3" x14ac:dyDescent="0.25">
      <c r="A2" s="3" t="s">
        <v>1</v>
      </c>
      <c r="B2" s="9" t="s">
        <v>39</v>
      </c>
      <c r="C2" s="13">
        <v>2299</v>
      </c>
    </row>
    <row r="3" spans="1:3" x14ac:dyDescent="0.25">
      <c r="A3" s="4" t="s">
        <v>2</v>
      </c>
      <c r="B3" s="10" t="s">
        <v>40</v>
      </c>
      <c r="C3" s="14">
        <f>3000+3000</f>
        <v>6000</v>
      </c>
    </row>
    <row r="4" spans="1:3" x14ac:dyDescent="0.25">
      <c r="A4" s="4" t="s">
        <v>3</v>
      </c>
      <c r="B4" s="10" t="s">
        <v>41</v>
      </c>
      <c r="C4" s="14">
        <v>11972.01</v>
      </c>
    </row>
    <row r="5" spans="1:3" x14ac:dyDescent="0.25">
      <c r="A5" s="4" t="s">
        <v>4</v>
      </c>
      <c r="B5" s="10" t="s">
        <v>71</v>
      </c>
      <c r="C5" s="14">
        <v>18000</v>
      </c>
    </row>
    <row r="6" spans="1:3" x14ac:dyDescent="0.25">
      <c r="A6" s="4" t="s">
        <v>5</v>
      </c>
      <c r="B6" s="10" t="s">
        <v>61</v>
      </c>
      <c r="C6" s="15">
        <f>484+484</f>
        <v>968</v>
      </c>
    </row>
    <row r="7" spans="1:3" x14ac:dyDescent="0.25">
      <c r="A7" s="4" t="s">
        <v>6</v>
      </c>
      <c r="B7" s="10" t="s">
        <v>42</v>
      </c>
      <c r="C7" s="15">
        <f>193.6+968</f>
        <v>1161.5999999999999</v>
      </c>
    </row>
    <row r="8" spans="1:3" x14ac:dyDescent="0.25">
      <c r="A8" s="4" t="s">
        <v>7</v>
      </c>
      <c r="B8" s="10" t="s">
        <v>62</v>
      </c>
      <c r="C8" s="14">
        <v>39880</v>
      </c>
    </row>
    <row r="9" spans="1:3" x14ac:dyDescent="0.25">
      <c r="A9" s="4" t="s">
        <v>8</v>
      </c>
      <c r="B9" s="10" t="s">
        <v>8</v>
      </c>
      <c r="C9" s="14">
        <f>19999.44+18000+9999.44</f>
        <v>47998.880000000005</v>
      </c>
    </row>
    <row r="10" spans="1:3" x14ac:dyDescent="0.25">
      <c r="A10" s="4" t="s">
        <v>9</v>
      </c>
      <c r="B10" s="10" t="s">
        <v>69</v>
      </c>
      <c r="C10" s="14">
        <v>423.5</v>
      </c>
    </row>
    <row r="11" spans="1:3" x14ac:dyDescent="0.25">
      <c r="A11" s="4" t="s">
        <v>10</v>
      </c>
      <c r="B11" s="10" t="s">
        <v>43</v>
      </c>
      <c r="C11" s="14">
        <v>2526.48</v>
      </c>
    </row>
    <row r="12" spans="1:3" x14ac:dyDescent="0.25">
      <c r="A12" s="4" t="s">
        <v>11</v>
      </c>
      <c r="B12" s="10" t="s">
        <v>44</v>
      </c>
      <c r="C12" s="15">
        <f>169.4+169.4</f>
        <v>338.8</v>
      </c>
    </row>
    <row r="13" spans="1:3" x14ac:dyDescent="0.25">
      <c r="A13" s="4" t="s">
        <v>72</v>
      </c>
      <c r="B13" s="12" t="s">
        <v>64</v>
      </c>
      <c r="C13" s="14">
        <f>23310+16940</f>
        <v>40250</v>
      </c>
    </row>
    <row r="14" spans="1:3" x14ac:dyDescent="0.25">
      <c r="A14" s="4" t="s">
        <v>73</v>
      </c>
      <c r="B14" s="12" t="s">
        <v>45</v>
      </c>
      <c r="C14" s="14">
        <f>3999.99+15369.99</f>
        <v>19369.98</v>
      </c>
    </row>
    <row r="15" spans="1:3" x14ac:dyDescent="0.25">
      <c r="A15" s="4" t="s">
        <v>12</v>
      </c>
      <c r="B15" s="12" t="s">
        <v>65</v>
      </c>
      <c r="C15" s="15">
        <f>1434+1815</f>
        <v>3249</v>
      </c>
    </row>
    <row r="16" spans="1:3" x14ac:dyDescent="0.25">
      <c r="A16" s="4" t="s">
        <v>13</v>
      </c>
      <c r="B16" s="12" t="s">
        <v>46</v>
      </c>
      <c r="C16" s="14">
        <f>2420+3630+11999.99</f>
        <v>18049.989999999998</v>
      </c>
    </row>
    <row r="17" spans="1:3" x14ac:dyDescent="0.25">
      <c r="A17" s="4" t="s">
        <v>14</v>
      </c>
      <c r="B17" s="12" t="s">
        <v>47</v>
      </c>
      <c r="C17" s="14">
        <f>1161.6+1161.6</f>
        <v>2323.1999999999998</v>
      </c>
    </row>
    <row r="18" spans="1:3" x14ac:dyDescent="0.25">
      <c r="A18" s="4" t="s">
        <v>15</v>
      </c>
      <c r="B18" s="12" t="s">
        <v>48</v>
      </c>
      <c r="C18" s="15">
        <v>1452</v>
      </c>
    </row>
    <row r="19" spans="1:3" x14ac:dyDescent="0.25">
      <c r="A19" s="4" t="s">
        <v>37</v>
      </c>
      <c r="B19" s="12" t="s">
        <v>49</v>
      </c>
      <c r="C19" s="14">
        <v>18000</v>
      </c>
    </row>
    <row r="20" spans="1:3" x14ac:dyDescent="0.25">
      <c r="A20" s="4" t="s">
        <v>16</v>
      </c>
      <c r="B20" s="12" t="s">
        <v>16</v>
      </c>
      <c r="C20" s="15">
        <f>300+151.25</f>
        <v>451.25</v>
      </c>
    </row>
    <row r="21" spans="1:3" x14ac:dyDescent="0.25">
      <c r="A21" s="4" t="s">
        <v>17</v>
      </c>
      <c r="B21" s="12" t="s">
        <v>50</v>
      </c>
      <c r="C21" s="15">
        <v>181.5</v>
      </c>
    </row>
    <row r="22" spans="1:3" x14ac:dyDescent="0.25">
      <c r="A22" s="4" t="s">
        <v>18</v>
      </c>
      <c r="B22" s="12" t="s">
        <v>51</v>
      </c>
      <c r="C22" s="14">
        <f>3999.99+7577.19</f>
        <v>11577.18</v>
      </c>
    </row>
    <row r="23" spans="1:3" x14ac:dyDescent="0.25">
      <c r="A23" s="4" t="s">
        <v>19</v>
      </c>
      <c r="B23" s="12" t="s">
        <v>66</v>
      </c>
      <c r="C23" s="15">
        <f>505.18+505.18</f>
        <v>1010.36</v>
      </c>
    </row>
    <row r="24" spans="1:3" x14ac:dyDescent="0.25">
      <c r="A24" s="4" t="s">
        <v>20</v>
      </c>
      <c r="B24" s="12" t="s">
        <v>52</v>
      </c>
      <c r="C24" s="14">
        <f>598.95+598.95</f>
        <v>1197.9000000000001</v>
      </c>
    </row>
    <row r="25" spans="1:3" x14ac:dyDescent="0.25">
      <c r="A25" s="4" t="s">
        <v>21</v>
      </c>
      <c r="B25" s="12" t="s">
        <v>53</v>
      </c>
      <c r="C25" s="14">
        <f>1499.99+748.99</f>
        <v>2248.98</v>
      </c>
    </row>
    <row r="26" spans="1:3" x14ac:dyDescent="0.25">
      <c r="A26" s="4" t="s">
        <v>22</v>
      </c>
      <c r="B26" s="12" t="s">
        <v>54</v>
      </c>
      <c r="C26" s="15">
        <f>2468.4+2468.4</f>
        <v>4936.8</v>
      </c>
    </row>
    <row r="27" spans="1:3" x14ac:dyDescent="0.25">
      <c r="A27" s="4" t="s">
        <v>23</v>
      </c>
      <c r="B27" s="12" t="s">
        <v>55</v>
      </c>
      <c r="C27" s="14">
        <v>4235</v>
      </c>
    </row>
    <row r="28" spans="1:3" x14ac:dyDescent="0.25">
      <c r="A28" s="4" t="s">
        <v>24</v>
      </c>
      <c r="B28" s="12" t="s">
        <v>24</v>
      </c>
      <c r="C28" s="14">
        <v>800</v>
      </c>
    </row>
    <row r="29" spans="1:3" x14ac:dyDescent="0.25">
      <c r="A29" s="4" t="s">
        <v>25</v>
      </c>
      <c r="B29" s="12" t="s">
        <v>56</v>
      </c>
      <c r="C29" s="14">
        <v>12400</v>
      </c>
    </row>
    <row r="30" spans="1:3" x14ac:dyDescent="0.25">
      <c r="A30" s="4" t="s">
        <v>26</v>
      </c>
      <c r="B30" s="12" t="s">
        <v>67</v>
      </c>
      <c r="C30" s="14">
        <v>352432.14</v>
      </c>
    </row>
    <row r="31" spans="1:3" x14ac:dyDescent="0.25">
      <c r="A31" s="4" t="s">
        <v>70</v>
      </c>
      <c r="B31" s="12" t="s">
        <v>68</v>
      </c>
      <c r="C31" s="14">
        <v>109104.6</v>
      </c>
    </row>
    <row r="32" spans="1:3" x14ac:dyDescent="0.25">
      <c r="A32" s="4" t="s">
        <v>27</v>
      </c>
      <c r="B32" s="12" t="s">
        <v>57</v>
      </c>
      <c r="C32" s="14">
        <v>2904</v>
      </c>
    </row>
    <row r="33" spans="1:3" x14ac:dyDescent="0.25">
      <c r="A33" s="4" t="s">
        <v>28</v>
      </c>
      <c r="B33" s="12" t="s">
        <v>58</v>
      </c>
      <c r="C33" s="14">
        <f>18759.91+9079.89</f>
        <v>27839.8</v>
      </c>
    </row>
    <row r="34" spans="1:3" x14ac:dyDescent="0.25">
      <c r="A34" s="4" t="s">
        <v>29</v>
      </c>
      <c r="B34" s="10" t="s">
        <v>63</v>
      </c>
      <c r="C34" s="6">
        <f>484+484</f>
        <v>968</v>
      </c>
    </row>
    <row r="35" spans="1:3" x14ac:dyDescent="0.25">
      <c r="A35" s="4" t="s">
        <v>30</v>
      </c>
      <c r="B35" s="10" t="s">
        <v>59</v>
      </c>
      <c r="C35" s="5">
        <v>2299</v>
      </c>
    </row>
    <row r="36" spans="1:3" x14ac:dyDescent="0.25">
      <c r="A36" s="7" t="s">
        <v>31</v>
      </c>
      <c r="B36" s="11" t="s">
        <v>60</v>
      </c>
      <c r="C36" s="8">
        <f>3194.4+3738.9</f>
        <v>6933.3</v>
      </c>
    </row>
    <row r="37" spans="1:3" x14ac:dyDescent="0.25">
      <c r="A37" s="23" t="s">
        <v>74</v>
      </c>
      <c r="B37" s="24"/>
      <c r="C37" s="2">
        <f>SUM(C2:C36)</f>
        <v>775782.25000000012</v>
      </c>
    </row>
    <row r="38" spans="1:3" x14ac:dyDescent="0.25">
      <c r="A38" s="20" t="s">
        <v>32</v>
      </c>
      <c r="B38" s="20"/>
      <c r="C38" s="20"/>
    </row>
    <row r="39" spans="1:3" x14ac:dyDescent="0.25">
      <c r="A39" s="27" t="s">
        <v>33</v>
      </c>
      <c r="B39" s="28"/>
      <c r="C39" s="6">
        <v>40000</v>
      </c>
    </row>
    <row r="40" spans="1:3" x14ac:dyDescent="0.25">
      <c r="A40" s="27" t="s">
        <v>34</v>
      </c>
      <c r="B40" s="28"/>
      <c r="C40" s="6">
        <v>40000</v>
      </c>
    </row>
    <row r="41" spans="1:3" x14ac:dyDescent="0.25">
      <c r="A41" s="27" t="s">
        <v>35</v>
      </c>
      <c r="B41" s="28"/>
      <c r="C41" s="6">
        <v>40091.4</v>
      </c>
    </row>
    <row r="42" spans="1:3" x14ac:dyDescent="0.25">
      <c r="A42" s="25" t="s">
        <v>36</v>
      </c>
      <c r="B42" s="26"/>
      <c r="C42" s="16">
        <f>SUM(C39:C41)</f>
        <v>120091.4</v>
      </c>
    </row>
    <row r="43" spans="1:3" x14ac:dyDescent="0.25">
      <c r="A43" s="17"/>
      <c r="B43" s="17"/>
      <c r="C43" s="17"/>
    </row>
    <row r="44" spans="1:3" x14ac:dyDescent="0.25">
      <c r="A44" s="21" t="s">
        <v>75</v>
      </c>
      <c r="B44" s="22"/>
      <c r="C44" s="1">
        <f>SUM(C37+C42)</f>
        <v>895873.65000000014</v>
      </c>
    </row>
  </sheetData>
  <mergeCells count="7">
    <mergeCell ref="A38:C38"/>
    <mergeCell ref="A44:B44"/>
    <mergeCell ref="A37:B37"/>
    <mergeCell ref="A42:B42"/>
    <mergeCell ref="A39:B39"/>
    <mergeCell ref="A40:B40"/>
    <mergeCell ref="A41:B41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Cortes</dc:creator>
  <cp:lastModifiedBy>Cortes</cp:lastModifiedBy>
  <cp:lastPrinted>2019-11-26T11:07:37Z</cp:lastPrinted>
  <dcterms:created xsi:type="dcterms:W3CDTF">2019-10-16T08:13:25Z</dcterms:created>
  <dcterms:modified xsi:type="dcterms:W3CDTF">2019-12-03T09:42:32Z</dcterms:modified>
</cp:coreProperties>
</file>